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<sst xmlns="http://schemas.openxmlformats.org/spreadsheetml/2006/main" count="69" uniqueCount="69">
  <si>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Typ urządzenia</t>
  </si>
  <si>
    <t>Miejsce eksploatacji</t>
  </si>
  <si>
    <t>Szacowana ilość wydruków/kopii kolorowych A4</t>
  </si>
  <si>
    <t>Urządzenia dostarczone przez Wykonawcę</t>
  </si>
  <si>
    <t>Urządzenia będące na wyposażeniu Zamawiającego</t>
  </si>
  <si>
    <r>
      <t xml:space="preserve">Czarnobiałe, wielofunkcyjne urządzenie laserowe </t>
    </r>
    <r>
      <rPr>
        <b/>
        <sz val="10"/>
        <color indexed="8"/>
        <rFont val="Times New Roman"/>
        <family val="1"/>
      </rPr>
      <t>typ 1</t>
    </r>
    <r>
      <rPr>
        <sz val="10"/>
        <color indexed="8"/>
        <rFont val="Times New Roman"/>
        <family val="1"/>
      </rPr>
      <t xml:space="preserve"> (drukarka sieciowa, skaner sieciowy, formatu A4) (1 szt.)</t>
    </r>
  </si>
  <si>
    <r>
      <t xml:space="preserve">Czarnobiałe, drukujące urządzenie laserowe </t>
    </r>
    <r>
      <rPr>
        <b/>
        <sz val="10"/>
        <color indexed="8"/>
        <rFont val="Times New Roman"/>
        <family val="1"/>
      </rPr>
      <t>typ 2</t>
    </r>
    <r>
      <rPr>
        <sz val="10"/>
        <color indexed="8"/>
        <rFont val="Times New Roman"/>
        <family val="1"/>
      </rPr>
      <t xml:space="preserve"> (drukarka sieciowa, druk dupleks, formatu A4) (2 szt.)</t>
    </r>
  </si>
  <si>
    <t>Ricoh MP 171spf (2 szt.)</t>
  </si>
  <si>
    <t>Ricoh MPC 2500 (2 szt.)</t>
  </si>
  <si>
    <t>Ricoh MP 2852sp (1 szt.)</t>
  </si>
  <si>
    <t>Lexmark MS312dn (3 szt.)</t>
  </si>
  <si>
    <t>Oki B412dn (1 szt.)</t>
  </si>
  <si>
    <t>Oki B431dn (3 szt.)</t>
  </si>
  <si>
    <t>Oki B432dn (1 szt.)</t>
  </si>
  <si>
    <t>Lexmark E360dn (4 szt.)</t>
  </si>
  <si>
    <t>Lexmark X544dn (1 szt.)</t>
  </si>
  <si>
    <t>OKI MC562dnw (1 szt.)</t>
  </si>
  <si>
    <t>Ricoh MPW 3600 (1 szt.)</t>
  </si>
  <si>
    <r>
      <t xml:space="preserve">Kolorowe, wielofunkcyjne urządzenie laserowe </t>
    </r>
    <r>
      <rPr>
        <b/>
        <sz val="10"/>
        <color indexed="8"/>
        <rFont val="Times New Roman"/>
        <family val="1"/>
      </rPr>
      <t>typ 1</t>
    </r>
    <r>
      <rPr>
        <sz val="10"/>
        <color indexed="8"/>
        <rFont val="Times New Roman"/>
        <family val="1"/>
      </rPr>
      <t xml:space="preserve"> (drukarka sieciowa, kolorowy skaner sieciowy formatu A3) (1 szt.)</t>
    </r>
  </si>
  <si>
    <r>
      <t xml:space="preserve">Czarnobiałe, wielofunkcyjne urządzenie laserowe </t>
    </r>
    <r>
      <rPr>
        <b/>
        <sz val="10"/>
        <color indexed="8"/>
        <rFont val="Times New Roman"/>
        <family val="1"/>
      </rPr>
      <t>typ 2</t>
    </r>
    <r>
      <rPr>
        <sz val="10"/>
        <color indexed="8"/>
        <rFont val="Times New Roman"/>
        <family val="1"/>
      </rPr>
      <t xml:space="preserve"> (drukarka sieciowa, skaner sieciowy, fax, formatu A4) (1 szt.)</t>
    </r>
  </si>
  <si>
    <t>Szacowana ilość wydruków/kopii czarnych A4 /mb(dla MPW3600)</t>
  </si>
  <si>
    <t>Budynek ul. Tanowska 8, Korytarz - 2 piętro</t>
  </si>
  <si>
    <t>Budynki ul.Tanowska 8 i Kresowa 32-34 (urządzenia ogólnodostępne dla pracowników)</t>
  </si>
  <si>
    <t xml:space="preserve">Budynek ul.Kresowa 8 pokój 13-14 </t>
  </si>
  <si>
    <t>Budynek ul. Tanowska 8, pok. 6</t>
  </si>
  <si>
    <t>Budynek ul. Tanowska 8, pok. 227, Budynek ul. Kresowa 32-34, p. 15</t>
  </si>
  <si>
    <t>Budynek ul. Tanowska 8, pokoje: 200, 214, 215, 217</t>
  </si>
  <si>
    <t>Budynek ul. Tanowska 8, pokoje: 02, 102, 108</t>
  </si>
  <si>
    <t>Budynek ul. Kresowa 32-34</t>
  </si>
  <si>
    <t>Budynek ul. Kresowa pokoje: 11, 12, 18</t>
  </si>
  <si>
    <t>Budynek ul. Kresowa 32-34, pokój: 4</t>
  </si>
  <si>
    <t>Budynek ul. Tanowska 8, Wydział Komunikacji pok. 04, sala obsługi</t>
  </si>
  <si>
    <t>Budynek ul. Tanowska 8, II piętro</t>
  </si>
  <si>
    <t>Budynek ul. Tanowska 8, pokój 19</t>
  </si>
  <si>
    <t>Budynek ul. Tanowska 8, pok. 107</t>
  </si>
  <si>
    <t>Ricoh MP 171sp (1 szt.)</t>
  </si>
  <si>
    <t>Budynek ul Tanowska 8, Tajna Kancelaria</t>
  </si>
  <si>
    <t>Budynek ul. Kresowa 32-34, parter</t>
  </si>
  <si>
    <t>Ilość urządzeń</t>
  </si>
  <si>
    <t>Budynek ul. Tanowska 8, pokoje: 104 i 106</t>
  </si>
  <si>
    <t>Budynek ul. Tanowska 8, pok. 01, 21, 101, 207, 222, 228 i ul. Kresowa 32-34: kasa, 8, 16</t>
  </si>
  <si>
    <r>
      <t xml:space="preserve">Czarnobiałe, drukujące urządzenie laserowe </t>
    </r>
    <r>
      <rPr>
        <b/>
        <sz val="10"/>
        <color indexed="8"/>
        <rFont val="Times New Roman"/>
        <family val="1"/>
      </rPr>
      <t>typ 1</t>
    </r>
    <r>
      <rPr>
        <sz val="10"/>
        <color indexed="8"/>
        <rFont val="Times New Roman"/>
        <family val="1"/>
      </rPr>
      <t xml:space="preserve"> (drukarka sieciowa, druk dupleks, formatu A4) (9  szt.)</t>
    </r>
  </si>
  <si>
    <t>Czynsz miesięczny netto (za jedno urządzenie)</t>
  </si>
  <si>
    <t>Ricoh SP213SFNw (2 szt.)</t>
  </si>
  <si>
    <t>Suma (miesięczna wartość netto nakładów mono i kolor + wartość miesięcznego czynszu netto)</t>
  </si>
  <si>
    <t>Wartość netto miesięcznej opłaty za wydruki czarne A4</t>
  </si>
  <si>
    <t>Wartość netto miesięcznej opłaty za wydruki kolorowe A4</t>
  </si>
  <si>
    <t>Koszt jednostkowy netto wydruku/kopii kolorowej A4</t>
  </si>
  <si>
    <t>(wartość kol.6 x wartość kol.8)</t>
  </si>
  <si>
    <t>(wartość kol.7 x wartość kol.9)</t>
  </si>
  <si>
    <t xml:space="preserve">Wartość miesięcznego czynszu netto </t>
  </si>
  <si>
    <t>(wartość kol. 3 x wartość kol. 4)</t>
  </si>
  <si>
    <t>Całkowita miesięczna wartość łączna netto</t>
  </si>
  <si>
    <t>Całkowita miesięczna wartość łączna brutto</t>
  </si>
  <si>
    <t xml:space="preserve">…….............................  </t>
  </si>
  <si>
    <t xml:space="preserve">                                                                                                                   uprawnionej / uprawnionych do występowania w obrocie                   </t>
  </si>
  <si>
    <t xml:space="preserve">                                                                                                                   prawnym, reprezentowania Wykonawcy i składania oświadczeń                                                                                                 </t>
  </si>
  <si>
    <t>…….....................................................................................</t>
  </si>
  <si>
    <t xml:space="preserve">                                                                                                                   woli w jego imieniu </t>
  </si>
  <si>
    <t>/ miejscowość ,data /                                                                      /pieczęć i podpis osoby / osób wskazanych w dokumencie,</t>
  </si>
  <si>
    <t>Koszt całkowity za cały okres trwania umowy (łączny koszt netto za okres 36 miesięcy)</t>
  </si>
  <si>
    <t>Koszt całkowity za cały okres trwania umowy (łączny koszt brutto za okres 36 miesięcy)</t>
  </si>
  <si>
    <t xml:space="preserve">Oprogramowanie wspomagające zarządzanie urządzeniami i monitorowanie kosztów, wraz z kartami zbliżeniowymi </t>
  </si>
  <si>
    <t>Koszt jednostkowy netto wydruku/kopii czarnej A4/1mb</t>
  </si>
  <si>
    <t>Budynek ul. Tanowska 8, PZON pok. 09</t>
  </si>
  <si>
    <r>
      <t xml:space="preserve">Kolorowe, wielofunkcyjne urządzenie laserowe </t>
    </r>
    <r>
      <rPr>
        <b/>
        <sz val="10"/>
        <color indexed="8"/>
        <rFont val="Times New Roman"/>
        <family val="1"/>
      </rPr>
      <t>typ 2</t>
    </r>
    <r>
      <rPr>
        <sz val="10"/>
        <color indexed="8"/>
        <rFont val="Times New Roman"/>
        <family val="1"/>
      </rPr>
      <t xml:space="preserve"> (drukarka sieciowa, kolorowy skaner sieciowy formatu A3) (5 szt. z czego 1 szt. z fax)</t>
    </r>
  </si>
  <si>
    <t>Lexmark X546dn (1 szt.)</t>
  </si>
  <si>
    <t>Budynek ul Tanowska 8, Sekretariat</t>
  </si>
  <si>
    <t>załącznik nr 2a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</si>
</sst>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 diagonalUp="1" diagonalDown="1">
      <left style="medium"/>
      <right style="medium"/>
      <top style="medium"/>
      <bottom style="medium"/>
      <diagonal style="medium"/>
    </border>
    <border diagonalUp="1" diagonalDown="1">
      <left style="medium"/>
      <right style="medium"/>
      <top>
        <color indexed="63"/>
      </top>
      <bottom>
        <color indexed="63"/>
      </bottom>
      <diagonal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 diagonalUp="1" diagonalDown="1">
      <left style="medium"/>
      <right style="medium"/>
      <top style="medium"/>
      <bottom>
        <color indexed="63"/>
      </bottom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 style="medium"/>
      <top style="medium"/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6" fillId="0" borderId="13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68" fontId="6" fillId="0" borderId="13" xfId="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3"/>
  <sheetViews>
    <sheetView tabSelected="1" zoomScale="75" zoomScaleNormal="75" zoomScalePageLayoutView="0" workbookViewId="0" topLeftCell="A16">
      <selection activeCell="H21" sqref="H21"/>
    </sheetView>
  </sheetViews>
  <sheetFormatPr defaultColWidth="9.140625" defaultRowHeight="15"/>
  <cols>
    <col min="3" max="3" width="33.140625" style="0" customWidth="1"/>
    <col min="4" max="7" width="23.421875" style="0" customWidth="1"/>
    <col min="8" max="8" width="18.00390625" style="0" customWidth="1"/>
    <col min="9" max="9" width="18.28125" style="0" customWidth="1"/>
    <col min="10" max="10" width="18.00390625" style="0" customWidth="1"/>
    <col min="11" max="11" width="18.140625" style="0" customWidth="1"/>
    <col min="12" max="13" width="18.00390625" style="0" customWidth="1"/>
    <col min="14" max="14" width="19.421875" style="0" customWidth="1"/>
    <col min="15" max="16" width="18.140625" style="0" customWidth="1"/>
  </cols>
  <sheetData>
    <row r="2" ht="18.75">
      <c r="N2" s="7" t="s">
        <v>68</v>
      </c>
    </row>
    <row r="3" ht="15.75" thickBot="1"/>
    <row r="4" spans="3:14" ht="15.75" thickBot="1">
      <c r="C4" s="1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</row>
    <row r="5" spans="3:14" ht="63.75" customHeight="1">
      <c r="C5" s="34" t="s">
        <v>0</v>
      </c>
      <c r="D5" s="34" t="s">
        <v>1</v>
      </c>
      <c r="E5" s="34" t="s">
        <v>38</v>
      </c>
      <c r="F5" s="34" t="s">
        <v>42</v>
      </c>
      <c r="G5" s="15" t="s">
        <v>50</v>
      </c>
      <c r="H5" s="34" t="s">
        <v>20</v>
      </c>
      <c r="I5" s="34" t="s">
        <v>2</v>
      </c>
      <c r="J5" s="34" t="s">
        <v>63</v>
      </c>
      <c r="K5" s="34" t="s">
        <v>47</v>
      </c>
      <c r="L5" s="3" t="s">
        <v>45</v>
      </c>
      <c r="M5" s="3" t="s">
        <v>46</v>
      </c>
      <c r="N5" s="34" t="s">
        <v>44</v>
      </c>
    </row>
    <row r="6" spans="3:14" ht="25.5" customHeight="1" thickBot="1">
      <c r="C6" s="35"/>
      <c r="D6" s="35"/>
      <c r="E6" s="35"/>
      <c r="F6" s="35"/>
      <c r="G6" s="11" t="s">
        <v>51</v>
      </c>
      <c r="H6" s="35"/>
      <c r="I6" s="35"/>
      <c r="J6" s="35"/>
      <c r="K6" s="35"/>
      <c r="L6" s="4" t="s">
        <v>48</v>
      </c>
      <c r="M6" s="4" t="s">
        <v>49</v>
      </c>
      <c r="N6" s="35"/>
    </row>
    <row r="7" spans="2:14" ht="49.5" customHeight="1" thickBot="1">
      <c r="B7" s="52" t="s">
        <v>3</v>
      </c>
      <c r="C7" s="14" t="s">
        <v>18</v>
      </c>
      <c r="D7" s="6" t="s">
        <v>21</v>
      </c>
      <c r="E7" s="12">
        <v>1</v>
      </c>
      <c r="F7" s="26"/>
      <c r="G7" s="26"/>
      <c r="H7" s="12">
        <v>5000</v>
      </c>
      <c r="I7" s="12">
        <v>500</v>
      </c>
      <c r="J7" s="28"/>
      <c r="K7" s="28"/>
      <c r="L7" s="26"/>
      <c r="M7" s="26">
        <f>SUM(I7*K7)</f>
        <v>0</v>
      </c>
      <c r="N7" s="26">
        <f>SUM(G7+L7+M7)</f>
        <v>0</v>
      </c>
    </row>
    <row r="8" spans="2:14" ht="52.5" customHeight="1" thickBot="1">
      <c r="B8" s="53"/>
      <c r="C8" s="8" t="s">
        <v>65</v>
      </c>
      <c r="D8" s="6" t="s">
        <v>22</v>
      </c>
      <c r="E8" s="12">
        <v>5</v>
      </c>
      <c r="F8" s="26"/>
      <c r="G8" s="26"/>
      <c r="H8" s="12">
        <v>30000</v>
      </c>
      <c r="I8" s="12">
        <v>3700</v>
      </c>
      <c r="J8" s="28"/>
      <c r="K8" s="28"/>
      <c r="L8" s="26"/>
      <c r="M8" s="26">
        <f>SUM(I8*K8)</f>
        <v>0</v>
      </c>
      <c r="N8" s="26">
        <f>SUM(G8+L8+M8)</f>
        <v>0</v>
      </c>
    </row>
    <row r="9" spans="2:14" ht="39.75" customHeight="1" thickBot="1">
      <c r="B9" s="53"/>
      <c r="C9" s="5" t="s">
        <v>5</v>
      </c>
      <c r="D9" s="6" t="s">
        <v>23</v>
      </c>
      <c r="E9" s="12">
        <v>1</v>
      </c>
      <c r="F9" s="26"/>
      <c r="G9" s="26"/>
      <c r="H9" s="12">
        <v>2000</v>
      </c>
      <c r="I9" s="9"/>
      <c r="J9" s="28"/>
      <c r="K9" s="9"/>
      <c r="L9" s="26"/>
      <c r="M9" s="9"/>
      <c r="N9" s="26">
        <f>SUM(G9+L9)</f>
        <v>0</v>
      </c>
    </row>
    <row r="10" spans="2:14" ht="39.75" customHeight="1" thickBot="1">
      <c r="B10" s="53"/>
      <c r="C10" s="5" t="s">
        <v>19</v>
      </c>
      <c r="D10" s="6" t="s">
        <v>24</v>
      </c>
      <c r="E10" s="12">
        <v>1</v>
      </c>
      <c r="F10" s="26"/>
      <c r="G10" s="26"/>
      <c r="H10" s="12">
        <v>700</v>
      </c>
      <c r="I10" s="9"/>
      <c r="J10" s="28"/>
      <c r="K10" s="9"/>
      <c r="L10" s="26"/>
      <c r="M10" s="9"/>
      <c r="N10" s="26">
        <f aca="true" t="shared" si="0" ref="N10:N20">SUM(G10+L10)</f>
        <v>0</v>
      </c>
    </row>
    <row r="11" spans="2:14" ht="59.25" customHeight="1" thickBot="1">
      <c r="B11" s="53"/>
      <c r="C11" s="5" t="s">
        <v>41</v>
      </c>
      <c r="D11" s="6" t="s">
        <v>40</v>
      </c>
      <c r="E11" s="12">
        <v>9</v>
      </c>
      <c r="F11" s="26"/>
      <c r="G11" s="26"/>
      <c r="H11" s="12">
        <v>7500</v>
      </c>
      <c r="I11" s="9"/>
      <c r="J11" s="28"/>
      <c r="K11" s="9"/>
      <c r="L11" s="26"/>
      <c r="M11" s="9"/>
      <c r="N11" s="26">
        <f t="shared" si="0"/>
        <v>0</v>
      </c>
    </row>
    <row r="12" spans="2:14" ht="46.5" customHeight="1" thickBot="1">
      <c r="B12" s="54"/>
      <c r="C12" s="5" t="s">
        <v>6</v>
      </c>
      <c r="D12" s="6" t="s">
        <v>25</v>
      </c>
      <c r="E12" s="12">
        <v>2</v>
      </c>
      <c r="F12" s="26"/>
      <c r="G12" s="26"/>
      <c r="H12" s="12">
        <v>4000</v>
      </c>
      <c r="I12" s="9"/>
      <c r="J12" s="28"/>
      <c r="K12" s="9"/>
      <c r="L12" s="26"/>
      <c r="M12" s="9"/>
      <c r="N12" s="26">
        <f t="shared" si="0"/>
        <v>0</v>
      </c>
    </row>
    <row r="13" spans="2:14" ht="49.5" customHeight="1" thickBot="1">
      <c r="B13" s="49" t="s">
        <v>4</v>
      </c>
      <c r="C13" s="8" t="s">
        <v>14</v>
      </c>
      <c r="D13" s="8" t="s">
        <v>26</v>
      </c>
      <c r="E13" s="13">
        <v>4</v>
      </c>
      <c r="F13" s="9"/>
      <c r="G13" s="9"/>
      <c r="H13" s="13">
        <v>1000</v>
      </c>
      <c r="I13" s="9"/>
      <c r="J13" s="28"/>
      <c r="K13" s="9"/>
      <c r="L13" s="26"/>
      <c r="M13" s="9"/>
      <c r="N13" s="26">
        <f t="shared" si="0"/>
        <v>0</v>
      </c>
    </row>
    <row r="14" spans="2:14" ht="49.5" customHeight="1" thickBot="1">
      <c r="B14" s="50"/>
      <c r="C14" s="8" t="s">
        <v>10</v>
      </c>
      <c r="D14" s="8" t="s">
        <v>27</v>
      </c>
      <c r="E14" s="13">
        <v>3</v>
      </c>
      <c r="F14" s="9"/>
      <c r="G14" s="9"/>
      <c r="H14" s="13">
        <v>700</v>
      </c>
      <c r="I14" s="10"/>
      <c r="J14" s="28"/>
      <c r="K14" s="9"/>
      <c r="L14" s="26"/>
      <c r="M14" s="9"/>
      <c r="N14" s="26">
        <f t="shared" si="0"/>
        <v>0</v>
      </c>
    </row>
    <row r="15" spans="2:14" ht="49.5" customHeight="1" thickBot="1">
      <c r="B15" s="50"/>
      <c r="C15" s="8" t="s">
        <v>11</v>
      </c>
      <c r="D15" s="8" t="s">
        <v>33</v>
      </c>
      <c r="E15" s="13">
        <v>1</v>
      </c>
      <c r="F15" s="9"/>
      <c r="G15" s="9"/>
      <c r="H15" s="13">
        <v>300</v>
      </c>
      <c r="I15" s="10"/>
      <c r="J15" s="28"/>
      <c r="K15" s="9"/>
      <c r="L15" s="26"/>
      <c r="M15" s="9"/>
      <c r="N15" s="26">
        <f t="shared" si="0"/>
        <v>0</v>
      </c>
    </row>
    <row r="16" spans="2:14" ht="49.5" customHeight="1" thickBot="1">
      <c r="B16" s="50"/>
      <c r="C16" s="8" t="s">
        <v>12</v>
      </c>
      <c r="D16" s="8" t="s">
        <v>29</v>
      </c>
      <c r="E16" s="13">
        <v>3</v>
      </c>
      <c r="F16" s="9"/>
      <c r="G16" s="9"/>
      <c r="H16" s="13">
        <v>900</v>
      </c>
      <c r="I16" s="10"/>
      <c r="J16" s="28"/>
      <c r="K16" s="9"/>
      <c r="L16" s="26"/>
      <c r="M16" s="9"/>
      <c r="N16" s="26">
        <f t="shared" si="0"/>
        <v>0</v>
      </c>
    </row>
    <row r="17" spans="2:14" ht="49.5" customHeight="1" thickBot="1">
      <c r="B17" s="50"/>
      <c r="C17" s="8" t="s">
        <v>13</v>
      </c>
      <c r="D17" s="8" t="s">
        <v>30</v>
      </c>
      <c r="E17" s="13">
        <v>1</v>
      </c>
      <c r="F17" s="9"/>
      <c r="G17" s="9"/>
      <c r="H17" s="13">
        <v>300</v>
      </c>
      <c r="I17" s="10"/>
      <c r="J17" s="28"/>
      <c r="K17" s="9"/>
      <c r="L17" s="26"/>
      <c r="M17" s="9"/>
      <c r="N17" s="26">
        <f t="shared" si="0"/>
        <v>0</v>
      </c>
    </row>
    <row r="18" spans="2:14" ht="49.5" customHeight="1" thickBot="1">
      <c r="B18" s="50"/>
      <c r="C18" s="8" t="s">
        <v>43</v>
      </c>
      <c r="D18" s="8" t="s">
        <v>39</v>
      </c>
      <c r="E18" s="13">
        <v>2</v>
      </c>
      <c r="F18" s="9"/>
      <c r="G18" s="9"/>
      <c r="H18" s="13">
        <v>600</v>
      </c>
      <c r="I18" s="10"/>
      <c r="J18" s="28"/>
      <c r="K18" s="9"/>
      <c r="L18" s="26"/>
      <c r="M18" s="9"/>
      <c r="N18" s="26">
        <f t="shared" si="0"/>
        <v>0</v>
      </c>
    </row>
    <row r="19" spans="2:14" ht="49.5" customHeight="1" thickBot="1">
      <c r="B19" s="50"/>
      <c r="C19" s="8" t="s">
        <v>7</v>
      </c>
      <c r="D19" s="8" t="s">
        <v>31</v>
      </c>
      <c r="E19" s="13">
        <v>2</v>
      </c>
      <c r="F19" s="9"/>
      <c r="G19" s="9"/>
      <c r="H19" s="13">
        <v>2000</v>
      </c>
      <c r="I19" s="10"/>
      <c r="J19" s="28"/>
      <c r="K19" s="9"/>
      <c r="L19" s="26"/>
      <c r="M19" s="9"/>
      <c r="N19" s="26">
        <f t="shared" si="0"/>
        <v>0</v>
      </c>
    </row>
    <row r="20" spans="2:14" ht="49.5" customHeight="1" thickBot="1">
      <c r="B20" s="50"/>
      <c r="C20" s="8" t="s">
        <v>35</v>
      </c>
      <c r="D20" s="8" t="s">
        <v>34</v>
      </c>
      <c r="E20" s="13">
        <v>1</v>
      </c>
      <c r="F20" s="9"/>
      <c r="G20" s="9"/>
      <c r="H20" s="13">
        <v>400</v>
      </c>
      <c r="I20" s="10"/>
      <c r="J20" s="28"/>
      <c r="K20" s="9"/>
      <c r="L20" s="26"/>
      <c r="M20" s="9"/>
      <c r="N20" s="26">
        <f t="shared" si="0"/>
        <v>0</v>
      </c>
    </row>
    <row r="21" spans="2:14" ht="49.5" customHeight="1" thickBot="1">
      <c r="B21" s="50"/>
      <c r="C21" s="8" t="s">
        <v>15</v>
      </c>
      <c r="D21" s="8" t="s">
        <v>36</v>
      </c>
      <c r="E21" s="13">
        <v>1</v>
      </c>
      <c r="F21" s="9"/>
      <c r="G21" s="9"/>
      <c r="H21" s="13">
        <v>500</v>
      </c>
      <c r="I21" s="13">
        <v>100</v>
      </c>
      <c r="J21" s="28"/>
      <c r="K21" s="29"/>
      <c r="L21" s="26"/>
      <c r="M21" s="26"/>
      <c r="N21" s="26">
        <f>SUM(G21+L21+M21)</f>
        <v>0</v>
      </c>
    </row>
    <row r="22" spans="2:14" ht="49.5" customHeight="1" thickBot="1">
      <c r="B22" s="50"/>
      <c r="C22" s="8" t="s">
        <v>66</v>
      </c>
      <c r="D22" s="8" t="s">
        <v>67</v>
      </c>
      <c r="E22" s="13">
        <v>1</v>
      </c>
      <c r="F22" s="9"/>
      <c r="G22" s="9"/>
      <c r="H22" s="13">
        <v>500</v>
      </c>
      <c r="I22" s="13">
        <v>100</v>
      </c>
      <c r="J22" s="28"/>
      <c r="K22" s="29"/>
      <c r="L22" s="26"/>
      <c r="M22" s="26"/>
      <c r="N22" s="26">
        <f>SUM(G22+L22+M22)</f>
        <v>0</v>
      </c>
    </row>
    <row r="23" spans="2:14" ht="49.5" customHeight="1" thickBot="1">
      <c r="B23" s="50"/>
      <c r="C23" s="8" t="s">
        <v>16</v>
      </c>
      <c r="D23" s="8" t="s">
        <v>64</v>
      </c>
      <c r="E23" s="13">
        <v>1</v>
      </c>
      <c r="F23" s="9"/>
      <c r="G23" s="9"/>
      <c r="H23" s="13">
        <v>500</v>
      </c>
      <c r="I23" s="13">
        <v>100</v>
      </c>
      <c r="J23" s="28"/>
      <c r="K23" s="29"/>
      <c r="L23" s="26"/>
      <c r="M23" s="26"/>
      <c r="N23" s="26">
        <f>SUM(G23+L23+M23)</f>
        <v>0</v>
      </c>
    </row>
    <row r="24" spans="2:14" ht="49.5" customHeight="1" thickBot="1">
      <c r="B24" s="50"/>
      <c r="C24" s="8" t="s">
        <v>8</v>
      </c>
      <c r="D24" s="8" t="s">
        <v>37</v>
      </c>
      <c r="E24" s="13">
        <v>2</v>
      </c>
      <c r="F24" s="9"/>
      <c r="G24" s="9"/>
      <c r="H24" s="13">
        <v>6000</v>
      </c>
      <c r="I24" s="13">
        <v>600</v>
      </c>
      <c r="J24" s="28"/>
      <c r="K24" s="29"/>
      <c r="L24" s="26"/>
      <c r="M24" s="26"/>
      <c r="N24" s="26">
        <f>SUM(G24+L24+M24)</f>
        <v>0</v>
      </c>
    </row>
    <row r="25" spans="2:14" ht="49.5" customHeight="1" thickBot="1">
      <c r="B25" s="50"/>
      <c r="C25" s="8" t="s">
        <v>9</v>
      </c>
      <c r="D25" s="8" t="s">
        <v>32</v>
      </c>
      <c r="E25" s="13">
        <v>1</v>
      </c>
      <c r="F25" s="9"/>
      <c r="G25" s="9"/>
      <c r="H25" s="13">
        <v>3500</v>
      </c>
      <c r="I25" s="10"/>
      <c r="J25" s="28"/>
      <c r="K25" s="9"/>
      <c r="L25" s="26"/>
      <c r="M25" s="9"/>
      <c r="N25" s="26">
        <f>SUM(G25+L25)</f>
        <v>0</v>
      </c>
    </row>
    <row r="26" spans="2:14" ht="61.5" customHeight="1" thickBot="1">
      <c r="B26" s="51"/>
      <c r="C26" s="17" t="s">
        <v>17</v>
      </c>
      <c r="D26" s="17" t="s">
        <v>28</v>
      </c>
      <c r="E26" s="18">
        <v>1</v>
      </c>
      <c r="F26" s="9"/>
      <c r="G26" s="9"/>
      <c r="H26" s="32">
        <v>166</v>
      </c>
      <c r="I26" s="10"/>
      <c r="J26" s="28"/>
      <c r="K26" s="19"/>
      <c r="L26" s="26"/>
      <c r="M26" s="9"/>
      <c r="N26" s="26">
        <f>SUM(G26+L26)</f>
        <v>0</v>
      </c>
    </row>
    <row r="27" spans="2:14" ht="61.5" customHeight="1" thickBot="1">
      <c r="B27" s="16"/>
      <c r="C27" s="20" t="s">
        <v>62</v>
      </c>
      <c r="D27" s="9"/>
      <c r="E27" s="13">
        <v>1</v>
      </c>
      <c r="F27" s="27"/>
      <c r="G27" s="26"/>
      <c r="H27" s="9"/>
      <c r="I27" s="9"/>
      <c r="J27" s="9"/>
      <c r="K27" s="9"/>
      <c r="L27" s="9"/>
      <c r="M27" s="9"/>
      <c r="N27" s="26">
        <f>SUM(G27+L27)</f>
        <v>0</v>
      </c>
    </row>
    <row r="28" spans="3:15" ht="17.25" customHeight="1"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7"/>
      <c r="O28" s="21"/>
    </row>
    <row r="29" spans="3:15" ht="27.75" customHeight="1" thickBot="1"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48"/>
      <c r="O29" s="22"/>
    </row>
    <row r="30" spans="3:15" ht="24" customHeight="1" thickBot="1">
      <c r="C30" s="36" t="s">
        <v>52</v>
      </c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0">
        <f>SUM(N7:N27)</f>
        <v>0</v>
      </c>
      <c r="O30" s="23"/>
    </row>
    <row r="31" spans="3:15" ht="24" customHeight="1" thickBot="1">
      <c r="C31" s="36" t="s">
        <v>53</v>
      </c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0">
        <f>SUM(N30*1.23)</f>
        <v>0</v>
      </c>
      <c r="O31" s="23"/>
    </row>
    <row r="32" spans="3:15" ht="24" customHeight="1" thickBot="1">
      <c r="C32" s="36" t="s">
        <v>60</v>
      </c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0">
        <f>SUM(N30*36)</f>
        <v>0</v>
      </c>
      <c r="O32" s="23"/>
    </row>
    <row r="33" spans="3:15" ht="24" customHeight="1" thickBot="1">
      <c r="C33" s="36" t="s">
        <v>61</v>
      </c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33">
        <f>SUM(N31*36)</f>
        <v>0</v>
      </c>
      <c r="O33" s="23"/>
    </row>
    <row r="34" spans="3:16" ht="24" customHeight="1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3"/>
      <c r="P34" s="25"/>
    </row>
    <row r="35" spans="3:16" ht="21.75" customHeight="1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31"/>
      <c r="O35" s="24"/>
      <c r="P35" s="25"/>
    </row>
    <row r="39" spans="4:6" ht="15">
      <c r="D39" t="s">
        <v>54</v>
      </c>
      <c r="F39" t="s">
        <v>57</v>
      </c>
    </row>
    <row r="40" ht="15">
      <c r="D40" t="s">
        <v>59</v>
      </c>
    </row>
    <row r="41" ht="15">
      <c r="D41" t="s">
        <v>55</v>
      </c>
    </row>
    <row r="42" ht="15">
      <c r="D42" t="s">
        <v>56</v>
      </c>
    </row>
    <row r="43" ht="15">
      <c r="D43" t="s">
        <v>58</v>
      </c>
    </row>
  </sheetData>
  <sheetProtection/>
  <mergeCells count="19">
    <mergeCell ref="N5:N6"/>
    <mergeCell ref="N28:N29"/>
    <mergeCell ref="B13:B26"/>
    <mergeCell ref="B7:B12"/>
    <mergeCell ref="F5:F6"/>
    <mergeCell ref="E5:E6"/>
    <mergeCell ref="C5:C6"/>
    <mergeCell ref="D5:D6"/>
    <mergeCell ref="H5:H6"/>
    <mergeCell ref="I5:I6"/>
    <mergeCell ref="J5:J6"/>
    <mergeCell ref="K5:K6"/>
    <mergeCell ref="C30:M30"/>
    <mergeCell ref="C34:M34"/>
    <mergeCell ref="C35:M35"/>
    <mergeCell ref="C31:M31"/>
    <mergeCell ref="C32:M32"/>
    <mergeCell ref="C33:M33"/>
    <mergeCell ref="C28:M29"/>
  </mergeCells>
  <printOptions/>
  <pageMargins left="0.7" right="0.7" top="0.75" bottom="0.75" header="0.3" footer="0.3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2012-02-28T06:59:53Z</cp:lastPrinted>
  <dcterms:created xsi:type="dcterms:W3CDTF">2006-09-16T00:00:00Z</dcterms:created>
  <dcterms:modified xsi:type="dcterms:W3CDTF">2017-06-23T08:34:12Z</dcterms:modified>
  <cp:category/>
  <cp:version/>
  <cp:contentType/>
  <cp:contentStatus/>
</cp:coreProperties>
</file>